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a\Documents\"/>
    </mc:Choice>
  </mc:AlternateContent>
  <xr:revisionPtr revIDLastSave="0" documentId="13_ncr:1_{2C9B209B-F02E-44CB-8AE2-D35CABAA96D0}" xr6:coauthVersionLast="47" xr6:coauthVersionMax="47" xr10:uidLastSave="{00000000-0000-0000-0000-000000000000}"/>
  <bookViews>
    <workbookView xWindow="0" yWindow="0" windowWidth="21570" windowHeight="7890" firstSheet="2" xr2:uid="{22D14EF3-739B-4ED6-9FCC-FB5957B20168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C22" i="2"/>
  <c r="G21" i="2"/>
  <c r="G20" i="2"/>
  <c r="G19" i="2"/>
  <c r="G18" i="2"/>
  <c r="G17" i="2"/>
  <c r="G22" i="2" s="1"/>
  <c r="C13" i="2"/>
  <c r="F13" i="2"/>
  <c r="F5" i="2" s="1"/>
  <c r="C6" i="3" s="1"/>
  <c r="G9" i="2"/>
  <c r="G10" i="2"/>
  <c r="G11" i="2"/>
  <c r="G12" i="2"/>
  <c r="G8" i="2"/>
  <c r="G13" i="2" s="1"/>
  <c r="G5" i="2" s="1"/>
  <c r="D6" i="3" s="1"/>
  <c r="I17" i="1" l="1"/>
  <c r="H17" i="1"/>
  <c r="D17" i="1"/>
  <c r="C17" i="1"/>
  <c r="C4" i="1"/>
  <c r="E17" i="1"/>
  <c r="J8" i="1"/>
  <c r="J7" i="1"/>
  <c r="J9" i="1"/>
  <c r="J10" i="1"/>
  <c r="J11" i="1"/>
  <c r="J12" i="1"/>
  <c r="J13" i="1"/>
  <c r="J14" i="1"/>
  <c r="J15" i="1"/>
  <c r="J16" i="1"/>
  <c r="E7" i="1"/>
  <c r="C7" i="3" l="1"/>
  <c r="D4" i="1"/>
  <c r="J17" i="1"/>
  <c r="D7" i="3" l="1"/>
  <c r="E4" i="1"/>
</calcChain>
</file>

<file path=xl/sharedStrings.xml><?xml version="1.0" encoding="utf-8"?>
<sst xmlns="http://schemas.openxmlformats.org/spreadsheetml/2006/main" count="57" uniqueCount="42">
  <si>
    <t>イベント予算表</t>
    <rPh sb="4" eb="7">
      <t>ヨサンヒョウ</t>
    </rPh>
    <phoneticPr fontId="1"/>
  </si>
  <si>
    <t>支出合計</t>
    <rPh sb="0" eb="2">
      <t>シシュツ</t>
    </rPh>
    <rPh sb="2" eb="4">
      <t>ゴウケイ</t>
    </rPh>
    <phoneticPr fontId="1"/>
  </si>
  <si>
    <t>支出予算</t>
    <rPh sb="0" eb="2">
      <t>シシュツ</t>
    </rPh>
    <rPh sb="2" eb="4">
      <t>ヨサン</t>
    </rPh>
    <phoneticPr fontId="1"/>
  </si>
  <si>
    <t>実費</t>
    <rPh sb="0" eb="2">
      <t>ジッピ</t>
    </rPh>
    <phoneticPr fontId="1"/>
  </si>
  <si>
    <t>予算差</t>
    <rPh sb="0" eb="3">
      <t>ヨサンサ</t>
    </rPh>
    <phoneticPr fontId="1"/>
  </si>
  <si>
    <t>会場費</t>
    <rPh sb="0" eb="3">
      <t>カイジョウヒ</t>
    </rPh>
    <phoneticPr fontId="1"/>
  </si>
  <si>
    <t>費用</t>
    <rPh sb="0" eb="2">
      <t>ヒヨウ</t>
    </rPh>
    <phoneticPr fontId="1"/>
  </si>
  <si>
    <t>実費コスト</t>
    <rPh sb="0" eb="2">
      <t>ジッピ</t>
    </rPh>
    <phoneticPr fontId="1"/>
  </si>
  <si>
    <t>予算差</t>
    <rPh sb="0" eb="2">
      <t>ヨサン</t>
    </rPh>
    <rPh sb="2" eb="3">
      <t>サ</t>
    </rPh>
    <phoneticPr fontId="1"/>
  </si>
  <si>
    <t>ゲスト</t>
    <phoneticPr fontId="1"/>
  </si>
  <si>
    <t>費用(予算)</t>
    <rPh sb="0" eb="2">
      <t>ヒヨウ</t>
    </rPh>
    <rPh sb="3" eb="5">
      <t>ヨサン</t>
    </rPh>
    <phoneticPr fontId="1"/>
  </si>
  <si>
    <t>予算表</t>
    <rPh sb="0" eb="3">
      <t>ヨサンヒョウ</t>
    </rPh>
    <phoneticPr fontId="1"/>
  </si>
  <si>
    <t>会議室・ホール手数料</t>
    <rPh sb="0" eb="3">
      <t>カイギシツ</t>
    </rPh>
    <rPh sb="7" eb="10">
      <t>テスウリョウ</t>
    </rPh>
    <phoneticPr fontId="1"/>
  </si>
  <si>
    <t>秋乃おと</t>
    <rPh sb="0" eb="1">
      <t>アキ</t>
    </rPh>
    <rPh sb="1" eb="2">
      <t>ノ</t>
    </rPh>
    <phoneticPr fontId="1"/>
  </si>
  <si>
    <t>もにちゃー</t>
    <phoneticPr fontId="1"/>
  </si>
  <si>
    <t>桜庭みうみ</t>
    <rPh sb="0" eb="1">
      <t>サクラ</t>
    </rPh>
    <rPh sb="1" eb="2">
      <t>ニワ</t>
    </rPh>
    <phoneticPr fontId="1"/>
  </si>
  <si>
    <t>無線マイク</t>
    <rPh sb="0" eb="2">
      <t>ムセン</t>
    </rPh>
    <phoneticPr fontId="1"/>
  </si>
  <si>
    <t>兎月あおい</t>
    <rPh sb="0" eb="1">
      <t>ウサギ</t>
    </rPh>
    <rPh sb="1" eb="2">
      <t>ツキ</t>
    </rPh>
    <phoneticPr fontId="1"/>
  </si>
  <si>
    <t>音響機材</t>
    <rPh sb="0" eb="2">
      <t>オンキョウ</t>
    </rPh>
    <rPh sb="2" eb="4">
      <t>キザイ</t>
    </rPh>
    <phoneticPr fontId="1"/>
  </si>
  <si>
    <t>えなこ</t>
    <phoneticPr fontId="1"/>
  </si>
  <si>
    <t>集計</t>
    <rPh sb="0" eb="2">
      <t>シュウケイ</t>
    </rPh>
    <phoneticPr fontId="1"/>
  </si>
  <si>
    <t>収入</t>
    <rPh sb="0" eb="2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</si>
  <si>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</si>
  <si>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収入予算</t>
    <rPh sb="0" eb="2">
      <t>シュウニュウ</t>
    </rPh>
    <rPh sb="2" eb="4">
      <t>ヨサン</t>
    </rPh>
    <phoneticPr fontId="1"/>
  </si>
  <si>
    <t>実際</t>
    <rPh sb="0" eb="2">
      <t>ジッサイ</t>
    </rPh>
    <phoneticPr fontId="1"/>
  </si>
  <si>
    <t>●入場者</t>
    <rPh sb="1" eb="4">
      <t>ニュウジョウシャ</t>
    </rPh>
    <phoneticPr fontId="1"/>
  </si>
  <si>
    <t>種類</t>
    <rPh sb="0" eb="2">
      <t>シュルイ</t>
    </rPh>
    <phoneticPr fontId="1"/>
  </si>
  <si>
    <t>見積の数</t>
    <rPh sb="0" eb="2">
      <t>ミツモリ</t>
    </rPh>
    <rPh sb="3" eb="4">
      <t>カズ</t>
    </rPh>
    <phoneticPr fontId="1"/>
  </si>
  <si>
    <t>実際の数</t>
    <rPh sb="0" eb="2">
      <t>ジッサイ</t>
    </rPh>
    <rPh sb="3" eb="4">
      <t>カズ</t>
    </rPh>
    <phoneticPr fontId="1"/>
  </si>
  <si>
    <t>単価</t>
    <rPh sb="0" eb="2">
      <t>タンカ</t>
    </rPh>
    <phoneticPr fontId="1"/>
  </si>
  <si>
    <t>収入実績</t>
    <rPh sb="0" eb="2">
      <t>シュウニュウ</t>
    </rPh>
    <rPh sb="2" eb="4">
      <t>ジッセキ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</si>
  <si>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</si>
  <si>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</si>
  <si>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企業</t>
    <rPh sb="0" eb="2">
      <t>キギョウ</t>
    </rPh>
    <phoneticPr fontId="1"/>
  </si>
  <si>
    <t>累計</t>
    <rPh sb="0" eb="2">
      <t>ルイケイ</t>
    </rPh>
    <phoneticPr fontId="1"/>
  </si>
  <si>
    <t>アイテム販売</t>
    <rPh sb="4" eb="6">
      <t>ハンバイ</t>
    </rPh>
    <phoneticPr fontId="1"/>
  </si>
  <si>
    <t>あ</t>
    <phoneticPr fontId="1"/>
  </si>
  <si>
    <t>利益</t>
    <rPh sb="0" eb="2">
      <t>リエキ</t>
    </rPh>
    <phoneticPr fontId="1"/>
  </si>
  <si>
    <t>損失の概要</t>
    <rPh sb="0" eb="2">
      <t>ソンシツ</t>
    </rPh>
    <rPh sb="3" eb="5">
      <t>ガイヨウ</t>
    </rPh>
    <phoneticPr fontId="1"/>
  </si>
  <si>
    <t>合計</t>
    <rPh sb="0" eb="2">
      <t>ゴウケイ</t>
    </rPh>
    <phoneticPr fontId="1"/>
  </si>
  <si>
    <t>予算</t>
    <rPh sb="0" eb="2">
      <t>ヨサン</t>
    </rPh>
    <phoneticPr fontId="1"/>
  </si>
  <si>
    <t>支出</t>
    <rPh sb="0" eb="2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</si>
</sst>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0"/>
    <numFmt numFmtId="177" formatCode="&quot;¥&quot;000,000"/>
    <numFmt numFmtId="178" formatCode="&quot;¥&quot;#,###"/>
    <numFmt numFmtId="179" formatCode="&quot;¥&quot;##,###"/>
  </numFmts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8" formatCode="&quot;¥&quot;#,###"/>
    </dxf>
    <dxf>
      <numFmt numFmtId="178" formatCode="&quot;¥&quot;#,###"/>
    </dxf>
    <dxf>
      <numFmt numFmtId="178" formatCode="&quot;¥&quot;#,###"/>
    </dxf>
    <dxf>
      <numFmt numFmtId="176" formatCode="&quot;¥&quot;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A2F193-A85D-44F5-8614-0F5E34FBF2D6}" name="テーブル5" displayName="テーブル5" ref="B6:E17" totalsRowShown="0">
  <autoFilter ref="B6:E17" xr:uid="{96057D95-86B3-4F64-8C61-2033B3F6DB91}"/>
  <tableColumns count="4">
    <tableColumn id="1" xr3:uid="{E9321586-5517-4F57-A505-94DCD257F04F}" name="会場費"/>
    <tableColumn id="2" xr3:uid="{1C1E79BB-083B-4DCD-9F97-33DCC2A0B601}" name="費用"/>
    <tableColumn id="3" xr3:uid="{88C432CB-F7B0-414C-91A9-6794EE701691}" name="実費コスト"/>
    <tableColumn id="4" xr3:uid="{4F5E42DC-5FED-427B-AAE1-5E02B2856304}" name="予算差" dataDxfId="5">
      <calculatedColumnFormula>テーブル5[[#This Row],[費用]]-テーブル5[[#This Row],[実費コスト]]</calculatedColumnFormula>
    </tableColumn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A0286C-19CF-4513-A702-1621CA6D1F3A}" name="テーブル2" displayName="テーブル2" ref="G6:J17" totalsRowShown="0">
  <autoFilter ref="G6:J17" xr:uid="{DE7C04FD-D1EA-4CE1-8CE0-1C87E98AD590}"/>
  <tableColumns count="4">
    <tableColumn id="1" xr3:uid="{005CF3AD-65FC-4B60-BDA9-75DB728F7710}" name="ゲスト"/>
    <tableColumn id="2" xr3:uid="{B550CF1B-8E3D-49E0-BBD0-C4D48551092A}" name="費用(予算)" dataDxfId="4"/>
    <tableColumn id="3" xr3:uid="{53F2BD08-5A3A-4D60-A555-98E122F1D56E}" name="実費コスト" dataDxfId="3"/>
    <tableColumn id="4" xr3:uid="{94E6A6F3-8EDE-4E99-914E-FC8F70066C49}" name="予算表" dataDxfId="2">
      <calculatedColumnFormula>テーブル2[[#This Row],[費用(予算)]]-テーブル2[[#This Row],[実費コスト]]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1C6B24-B45F-4694-84AD-9B9CE0CB465D}" name="テーブル1" displayName="テーブル1" ref="B7:G13" totalsRowShown="0" headerRowDxfId="1">
  <autoFilter ref="B7:G13" xr:uid="{588F7E81-CB54-4D52-BDF2-3EA97BAC76DA}"/>
  <tableColumns count="6">
    <tableColumn id="1" xr3:uid="{5BB25B5C-C55E-4FD7-BF30-DC3ABCCAE7E5}" name="種類"/>
    <tableColumn id="2" xr3:uid="{896FEB3B-646C-4C15-9479-C0F64861DB4E}" name="見積の数"/>
    <tableColumn id="3" xr3:uid="{DF6FA293-C821-4856-852F-E4210AB80809}" name="実際の数"/>
    <tableColumn id="4" xr3:uid="{46EE6D34-E895-44A9-AAC7-13BFBFEB320E}" name="単価"/>
    <tableColumn id="5" xr3:uid="{B967F6B1-1E0D-4282-B494-F990401529D7}" name="収入予算"/>
    <tableColumn id="6" xr3:uid="{9DC8EB2A-32A2-4A31-9D98-A3EBFF17B184}" name="収入実績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4A9455-3893-4501-8CA0-33025C91E80F}" name="テーブル14" displayName="テーブル14" ref="B16:G22" totalsRowShown="0" headerRowDxfId="0">
  <autoFilter ref="B16:G22" xr:uid="{F60593A8-8926-4BB8-B972-428E05F4C1F7}"/>
  <tableColumns count="6">
    <tableColumn id="1" xr3:uid="{40B2DE9A-4F37-41E4-995E-F2AA8E1AE1C9}" name="種類"/>
    <tableColumn id="2" xr3:uid="{ABAD02C3-6417-4DCE-849A-134F6F52EA8D}" name="見積の数"/>
    <tableColumn id="3" xr3:uid="{E00AF9DC-00E4-4E94-9629-3DD6235ABA6D}" name="実際の数"/>
    <tableColumn id="4" xr3:uid="{15D30E96-297B-4A4B-A1C9-C733CCF73899}" name="単価"/>
    <tableColumn id="5" xr3:uid="{E0A1FA36-CF83-490E-BD93-83E3E81DFD3C}" name="収入予算"/>
    <tableColumn id="6" xr3:uid="{A3A8A83D-A742-4B99-911B-B926C6694CCE}" name="収入実績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7612-2F25-48F6-9357-39242D50B31A}">
  <dimension ref="B2:J17"/>
  <sheetViews>
    <sheetView tabSelected="1" workbookViewId="0">
      <selection activeCell="F22" sqref="F22"/>
    </sheetView>
  </sheetViews>
  <sheetFormatPr defaultRowHeight="18.75"/>
  <cols>
    <col min="2" max="2" width="21.375" bestFit="1" customWidth="1"/>
    <col min="3" max="5" width="14.625" bestFit="1" customWidth="1"/>
    <col min="6" max="6" width="12.875" bestFit="1" customWidth="1"/>
    <col min="7" max="7" width="11" bestFit="1" customWidth="1"/>
    <col min="8" max="8" width="14.625" bestFit="1" customWidth="1"/>
    <col min="9" max="9" width="13.25" bestFit="1" customWidth="1"/>
    <col min="10" max="10" width="13.75" bestFit="1" customWidth="1"/>
  </cols>
  <sheetData>
    <row r="2" spans="2:10">
      <c r="B2" t="s">
        <v>0</v>
      </c>
    </row>
    <row r="3" spans="2:10">
      <c r="B3" s="8" t="s">
        <v>1</v>
      </c>
      <c r="C3" s="4" t="s">
        <v>2</v>
      </c>
      <c r="D3" s="4" t="s">
        <v>3</v>
      </c>
      <c r="E3" s="4" t="s">
        <v>4</v>
      </c>
    </row>
    <row r="4" spans="2:10">
      <c r="B4" s="8"/>
      <c r="C4" s="5">
        <f>SUM(C17,H17)</f>
        <v>1910500000</v>
      </c>
      <c r="D4" s="5">
        <f>SUM(D17,I17)</f>
        <v>1081500000</v>
      </c>
      <c r="E4" s="5">
        <f>C4-D4</f>
        <v>829000000</v>
      </c>
    </row>
    <row r="6" spans="2:10">
      <c r="B6" t="s">
        <v>5</v>
      </c>
      <c r="C6" t="s">
        <v>6</v>
      </c>
      <c r="D6" t="s">
        <v>7</v>
      </c>
      <c r="E6" t="s">
        <v>8</v>
      </c>
      <c r="G6" t="s">
        <v>9</v>
      </c>
      <c r="H6" t="s">
        <v>10</v>
      </c>
      <c r="I6" t="s">
        <v>7</v>
      </c>
      <c r="J6" t="s">
        <v>11</v>
      </c>
    </row>
    <row r="7" spans="2:10">
      <c r="B7" t="s">
        <v>12</v>
      </c>
      <c r="C7" s="2">
        <v>500000</v>
      </c>
      <c r="D7" s="2">
        <v>500000</v>
      </c>
      <c r="E7" s="2">
        <f>テーブル5[[#This Row],[費用]]-テーブル5[[#This Row],[実費コスト]]</f>
        <v>0</v>
      </c>
      <c r="G7" t="s">
        <v>13</v>
      </c>
      <c r="H7" s="3">
        <v>1000000000</v>
      </c>
      <c r="I7" s="3">
        <v>1000000000</v>
      </c>
      <c r="J7" s="3">
        <f>テーブル2[[#This Row],[費用(予算)]]-テーブル2[[#This Row],[実費コスト]]</f>
        <v>0</v>
      </c>
    </row>
    <row r="8" spans="2:10">
      <c r="B8" t="s">
        <v>14</v>
      </c>
      <c r="C8" s="2"/>
      <c r="D8" s="2"/>
      <c r="E8" s="2"/>
      <c r="G8" t="s">
        <v>15</v>
      </c>
      <c r="H8" s="3">
        <v>900000000</v>
      </c>
      <c r="I8" s="3">
        <v>80000000</v>
      </c>
      <c r="J8" s="3">
        <f>テーブル2[[#This Row],[費用(予算)]]-テーブル2[[#This Row],[実費コスト]]</f>
        <v>820000000</v>
      </c>
    </row>
    <row r="9" spans="2:10">
      <c r="B9" t="s">
        <v>16</v>
      </c>
      <c r="C9" s="2"/>
      <c r="D9" s="2"/>
      <c r="E9" s="2"/>
      <c r="G9" t="s">
        <v>17</v>
      </c>
      <c r="H9" s="3">
        <v>5000000</v>
      </c>
      <c r="I9" s="3">
        <v>500000</v>
      </c>
      <c r="J9" s="3">
        <f>テーブル2[[#This Row],[費用(予算)]]-テーブル2[[#This Row],[実費コスト]]</f>
        <v>4500000</v>
      </c>
    </row>
    <row r="10" spans="2:10">
      <c r="B10" t="s">
        <v>18</v>
      </c>
      <c r="C10" s="2"/>
      <c r="D10" s="2"/>
      <c r="E10" s="2"/>
      <c r="G10" t="s">
        <v>19</v>
      </c>
      <c r="H10" s="3">
        <v>5000000</v>
      </c>
      <c r="I10" s="3">
        <v>500000</v>
      </c>
      <c r="J10" s="3">
        <f>テーブル2[[#This Row],[費用(予算)]]-テーブル2[[#This Row],[実費コスト]]</f>
        <v>4500000</v>
      </c>
    </row>
    <row r="11" spans="2:10">
      <c r="C11" s="2"/>
      <c r="D11" s="2"/>
      <c r="E11" s="2"/>
      <c r="H11" s="3"/>
      <c r="I11" s="3"/>
      <c r="J11" s="3">
        <f>テーブル2[[#This Row],[費用(予算)]]-テーブル2[[#This Row],[実費コスト]]</f>
        <v>0</v>
      </c>
    </row>
    <row r="12" spans="2:10">
      <c r="C12" s="2"/>
      <c r="D12" s="2"/>
      <c r="E12" s="2"/>
      <c r="H12" s="3"/>
      <c r="I12" s="3"/>
      <c r="J12" s="3">
        <f>テーブル2[[#This Row],[費用(予算)]]-テーブル2[[#This Row],[実費コスト]]</f>
        <v>0</v>
      </c>
    </row>
    <row r="13" spans="2:10">
      <c r="C13" s="2"/>
      <c r="D13" s="2"/>
      <c r="E13" s="2"/>
      <c r="H13" s="3"/>
      <c r="I13" s="3"/>
      <c r="J13" s="3">
        <f>テーブル2[[#This Row],[費用(予算)]]-テーブル2[[#This Row],[実費コスト]]</f>
        <v>0</v>
      </c>
    </row>
    <row r="14" spans="2:10">
      <c r="C14" s="2"/>
      <c r="D14" s="2"/>
      <c r="E14" s="2"/>
      <c r="H14" s="3"/>
      <c r="I14" s="3"/>
      <c r="J14" s="3">
        <f>テーブル2[[#This Row],[費用(予算)]]-テーブル2[[#This Row],[実費コスト]]</f>
        <v>0</v>
      </c>
    </row>
    <row r="15" spans="2:10">
      <c r="C15" s="2"/>
      <c r="D15" s="2"/>
      <c r="E15" s="2"/>
      <c r="H15" s="3"/>
      <c r="I15" s="3"/>
      <c r="J15" s="3">
        <f>テーブル2[[#This Row],[費用(予算)]]-テーブル2[[#This Row],[実費コスト]]</f>
        <v>0</v>
      </c>
    </row>
    <row r="16" spans="2:10">
      <c r="C16" s="2"/>
      <c r="D16" s="2"/>
      <c r="E16" s="2"/>
      <c r="H16" s="3"/>
      <c r="I16" s="3"/>
      <c r="J16" s="3">
        <f>テーブル2[[#This Row],[費用(予算)]]-テーブル2[[#This Row],[実費コスト]]</f>
        <v>0</v>
      </c>
    </row>
    <row r="17" spans="2:10">
      <c r="B17" t="s">
        <v>20</v>
      </c>
      <c r="C17" s="2">
        <f>SUM(C7:C16)</f>
        <v>500000</v>
      </c>
      <c r="D17" s="2">
        <f>SUM(D7:D16)</f>
        <v>500000</v>
      </c>
      <c r="E17" s="1" t="e">
        <f>E7:E16</f>
        <v>#VALUE!</v>
      </c>
      <c r="G17" t="s">
        <v>20</v>
      </c>
      <c r="H17" s="3">
        <f>SUM(H7:H16)</f>
        <v>1910000000</v>
      </c>
      <c r="I17" s="3">
        <f>SUM(I7:I16)</f>
        <v>1081000000</v>
      </c>
      <c r="J17" s="3">
        <f>SUM(J7:J16)</f>
        <v>829000000</v>
      </c>
    </row>
  </sheetData>
  <mergeCells count="1">
    <mergeCell ref="B3:B4"/>
  </mergeCells>
  <phoneticPr fontId="1"/>
  <pageMargins left="0.7" right="0.7" top="0.75" bottom="0.75" header="0.3" footer="0.3"/>
  <pageSetup paperSize="9"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1B87-6136-4156-BA9B-7FA878FEF5E3}">
  <dimension ref="B2:G22"/>
  <sheetViews>
    <sheetView workbookViewId="0">
      <selection activeCell="K10" sqref="K10"/>
    </sheetView>
  </sheetViews>
  <sheetFormatPr defaultRowHeight="18.75"/>
  <cols>
    <col min="2" max="2" width="15.125" bestFit="1" customWidth="1"/>
    <col min="3" max="4" width="13.25" bestFit="1" customWidth="1"/>
    <col min="5" max="5" width="9.5" bestFit="1" customWidth="1"/>
    <col min="6" max="7" width="13.25" bestFit="1" customWidth="1"/>
  </cols>
  <sheetData>
    <row r="2" spans="2:7">
      <c r="B2" t="s">
        <v>0</v>
      </c>
      <c r="G2" t="s">
        <v>21</v>
      </c>
    </row>
    <row r="4" spans="2:7">
      <c r="B4" t="s">
        <v>22</v>
      </c>
      <c r="F4" t="s">
        <v>23</v>
      </c>
      <c r="G4" t="s">
        <v>24</v>
      </c>
    </row>
    <row r="5" spans="2:7">
      <c r="F5">
        <f>SUM(F13,F22)</f>
        <v>1300000</v>
      </c>
      <c r="G5">
        <f>SUM(G13,G22)</f>
        <v>20000</v>
      </c>
    </row>
    <row r="6" spans="2:7">
      <c r="B6" t="s">
        <v>25</v>
      </c>
    </row>
    <row r="7" spans="2:7">
      <c r="B7" s="6" t="s">
        <v>26</v>
      </c>
      <c r="C7" s="6" t="s">
        <v>27</v>
      </c>
      <c r="D7" s="6" t="s">
        <v>28</v>
      </c>
      <c r="E7" s="6" t="s">
        <v>29</v>
      </c>
      <c r="F7" s="6" t="s">
        <v>23</v>
      </c>
      <c r="G7" s="6" t="s">
        <v>30</v>
      </c>
    </row>
    <row r="8" spans="2:7">
      <c r="B8" t="s">
        <v>31</v>
      </c>
      <c r="C8">
        <v>200</v>
      </c>
      <c r="D8">
        <v>2</v>
      </c>
      <c r="E8">
        <v>2000</v>
      </c>
      <c r="F8">
        <v>400000</v>
      </c>
      <c r="G8">
        <f>テーブル1[[#This Row],[実際の数]]*テーブル1[[#This Row],[単価]]</f>
        <v>4000</v>
      </c>
    </row>
    <row r="9" spans="2:7">
      <c r="B9" t="s">
        <v>32</v>
      </c>
      <c r="C9">
        <v>150</v>
      </c>
      <c r="D9">
        <v>2</v>
      </c>
      <c r="E9">
        <v>1000</v>
      </c>
      <c r="F9">
        <v>150000</v>
      </c>
      <c r="G9">
        <f>テーブル1[[#This Row],[実際の数]]*テーブル1[[#This Row],[単価]]</f>
        <v>2000</v>
      </c>
    </row>
    <row r="10" spans="2:7">
      <c r="B10" t="s">
        <v>33</v>
      </c>
      <c r="C10">
        <v>100</v>
      </c>
      <c r="D10">
        <v>2</v>
      </c>
      <c r="E10">
        <v>2000</v>
      </c>
      <c r="F10">
        <v>100000</v>
      </c>
      <c r="G10">
        <f>テーブル1[[#This Row],[実際の数]]*テーブル1[[#This Row],[単価]]</f>
        <v>4000</v>
      </c>
    </row>
    <row r="11" spans="2:7">
      <c r="G11">
        <f>テーブル1[[#This Row],[実際の数]]*テーブル1[[#This Row],[単価]]</f>
        <v>0</v>
      </c>
    </row>
    <row r="12" spans="2:7">
      <c r="G12">
        <f>テーブル1[[#This Row],[実際の数]]*テーブル1[[#This Row],[単価]]</f>
        <v>0</v>
      </c>
    </row>
    <row r="13" spans="2:7">
      <c r="B13" t="s">
        <v>34</v>
      </c>
      <c r="C13">
        <f>SUM(C8:C12)</f>
        <v>450</v>
      </c>
      <c r="F13">
        <f>SUM(F8:F12)</f>
        <v>650000</v>
      </c>
      <c r="G13">
        <f>SUM(G8:G12)</f>
        <v>10000</v>
      </c>
    </row>
    <row r="15" spans="2:7">
      <c r="B15" t="s">
        <v>35</v>
      </c>
    </row>
    <row r="16" spans="2:7">
      <c r="B16" s="6" t="s">
        <v>26</v>
      </c>
      <c r="C16" s="6" t="s">
        <v>27</v>
      </c>
      <c r="D16" s="6" t="s">
        <v>28</v>
      </c>
      <c r="E16" s="6" t="s">
        <v>29</v>
      </c>
      <c r="F16" s="6" t="s">
        <v>23</v>
      </c>
      <c r="G16" s="6" t="s">
        <v>30</v>
      </c>
    </row>
    <row r="17" spans="2:7">
      <c r="B17" t="s">
        <v>36</v>
      </c>
      <c r="C17">
        <v>200</v>
      </c>
      <c r="D17">
        <v>2</v>
      </c>
      <c r="E17">
        <v>2000</v>
      </c>
      <c r="F17">
        <v>400000</v>
      </c>
      <c r="G17">
        <f>テーブル14[[#This Row],[実際の数]]*テーブル14[[#This Row],[単価]]</f>
        <v>4000</v>
      </c>
    </row>
    <row r="18" spans="2:7">
      <c r="B18" t="s">
        <v>36</v>
      </c>
      <c r="C18">
        <v>150</v>
      </c>
      <c r="D18">
        <v>2</v>
      </c>
      <c r="E18">
        <v>1000</v>
      </c>
      <c r="F18">
        <v>150000</v>
      </c>
      <c r="G18">
        <f>テーブル14[[#This Row],[実際の数]]*テーブル14[[#This Row],[単価]]</f>
        <v>2000</v>
      </c>
    </row>
    <row r="19" spans="2:7">
      <c r="B19" t="s">
        <v>36</v>
      </c>
      <c r="C19">
        <v>100</v>
      </c>
      <c r="D19">
        <v>2</v>
      </c>
      <c r="E19">
        <v>2000</v>
      </c>
      <c r="F19">
        <v>100000</v>
      </c>
      <c r="G19">
        <f>テーブル14[[#This Row],[実際の数]]*テーブル14[[#This Row],[単価]]</f>
        <v>4000</v>
      </c>
    </row>
    <row r="20" spans="2:7">
      <c r="G20">
        <f>テーブル14[[#This Row],[実際の数]]*テーブル14[[#This Row],[単価]]</f>
        <v>0</v>
      </c>
    </row>
    <row r="21" spans="2:7">
      <c r="G21">
        <f>テーブル14[[#This Row],[実際の数]]*テーブル14[[#This Row],[単価]]</f>
        <v>0</v>
      </c>
    </row>
    <row r="22" spans="2:7">
      <c r="B22" t="s">
        <v>34</v>
      </c>
      <c r="C22">
        <f>SUM(C17:C21)</f>
        <v>450</v>
      </c>
      <c r="F22">
        <f>SUM(F17:F21)</f>
        <v>650000</v>
      </c>
      <c r="G22">
        <f>SUM(G17:G21)</f>
        <v>10000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18E41-5E61-47E0-B00D-9FDEE6AC1BB6}">
  <dimension ref="B2:D7"/>
  <sheetViews>
    <sheetView workbookViewId="0">
      <selection activeCell="F1" sqref="F1"/>
    </sheetView>
  </sheetViews>
  <sheetFormatPr defaultRowHeight="18.75"/>
  <cols>
    <col min="2" max="2" width="11" bestFit="1" customWidth="1"/>
    <col min="3" max="4" width="14.625" bestFit="1" customWidth="1"/>
  </cols>
  <sheetData>
    <row r="2" spans="2:4">
      <c r="B2" t="s">
        <v>37</v>
      </c>
    </row>
    <row r="3" spans="2:4">
      <c r="B3" t="s">
        <v>38</v>
      </c>
    </row>
    <row r="5" spans="2:4">
      <c r="B5" t="s">
        <v>39</v>
      </c>
      <c r="C5" t="s">
        <v>40</v>
      </c>
      <c r="D5" t="s">
        <v>24</v>
      </c>
    </row>
    <row r="6" spans="2:4">
      <c r="B6" t="s">
        <v>21</v>
      </c>
      <c r="C6" s="7">
        <f>Sheet2!F5</f>
        <v>1300000</v>
      </c>
      <c r="D6" s="7">
        <f>Sheet2!G5</f>
        <v>20000</v>
      </c>
    </row>
    <row r="7" spans="2:4">
      <c r="B7" t="s">
        <v>41</v>
      </c>
      <c r="C7" s="7">
        <f>Sheet1!C4</f>
        <v>1910500000</v>
      </c>
      <c r="D7" s="7">
        <f>Sheet1!D4</f>
        <v>1081500000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94F867C75D8542ADC70A07AF775E1A" ma:contentTypeVersion="4" ma:contentTypeDescription="新しいドキュメントを作成します。" ma:contentTypeScope="" ma:versionID="0b23b4b0a9956171cecb0041510cba9e">
  <xsd:schema xmlns:xsd="http://www.w3.org/2001/XMLSchema" xmlns:xs="http://www.w3.org/2001/XMLSchema" xmlns:p="http://schemas.microsoft.com/office/2006/metadata/properties" xmlns:ns2="4c90ce6b-a119-4a1b-9ca9-22ee8dfef1e0" xmlns:ns3="f0503acc-c97a-4386-93e8-056ff8cfe784" targetNamespace="http://schemas.microsoft.com/office/2006/metadata/properties" ma:root="true" ma:fieldsID="9016cb02478cc8323240ffbe79eb25f6" ns2:_="" ns3:_="">
    <xsd:import namespace="4c90ce6b-a119-4a1b-9ca9-22ee8dfef1e0"/>
    <xsd:import namespace="f0503acc-c97a-4386-93e8-056ff8cfe7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0ce6b-a119-4a1b-9ca9-22ee8dfef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03acc-c97a-4386-93e8-056ff8cfe7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17DE9-CF3D-4AE6-9EDB-017967FB03EF}"/>
</file>

<file path=customXml/itemProps2.xml><?xml version="1.0" encoding="utf-8"?>
<ds:datastoreItem xmlns:ds="http://schemas.openxmlformats.org/officeDocument/2006/customXml" ds:itemID="{59FF3ED7-824C-4067-A653-09CB63ABBDE5}"/>
</file>

<file path=customXml/itemProps3.xml><?xml version="1.0" encoding="utf-8"?>
<ds:datastoreItem xmlns:ds="http://schemas.openxmlformats.org/officeDocument/2006/customXml" ds:itemID="{4C260E52-895E-4DB0-BC13-53CC443DC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fca</dc:creator>
  <cp:keywords/>
  <dc:description/>
  <cp:lastModifiedBy>中野 真登</cp:lastModifiedBy>
  <cp:revision/>
  <dcterms:created xsi:type="dcterms:W3CDTF">2022-10-12T03:05:58Z</dcterms:created>
  <dcterms:modified xsi:type="dcterms:W3CDTF">2023-01-11T02:48:29Z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0x0101000F94F867C75D8542ADC70A07AF775E1A</vt:lpwstr>
  </property>
</Properties>
</file>